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photonicare/Downloads/"/>
    </mc:Choice>
  </mc:AlternateContent>
  <xr:revisionPtr revIDLastSave="0" documentId="13_ncr:1_{27096F74-0AD7-6E46-8837-4CF5D3443590}" xr6:coauthVersionLast="47" xr6:coauthVersionMax="47" xr10:uidLastSave="{00000000-0000-0000-0000-000000000000}"/>
  <bookViews>
    <workbookView xWindow="0" yWindow="600" windowWidth="28800" windowHeight="16260" xr2:uid="{00000000-000D-0000-FFFF-FFFF00000000}"/>
  </bookViews>
  <sheets>
    <sheet name="Risk Analyz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" l="1"/>
  <c r="H58" i="1" s="1"/>
  <c r="G58" i="1" s="1"/>
  <c r="B58" i="1"/>
  <c r="D58" i="1" s="1"/>
  <c r="C58" i="1" s="1"/>
  <c r="F57" i="1"/>
  <c r="H57" i="1" s="1"/>
  <c r="G57" i="1" s="1"/>
  <c r="B57" i="1"/>
  <c r="D57" i="1" s="1"/>
  <c r="C57" i="1" s="1"/>
  <c r="F56" i="1"/>
  <c r="H56" i="1" s="1"/>
  <c r="G56" i="1" s="1"/>
  <c r="B56" i="1"/>
  <c r="D56" i="1" s="1"/>
  <c r="C56" i="1" s="1"/>
  <c r="F55" i="1"/>
  <c r="H55" i="1" s="1"/>
  <c r="G55" i="1" s="1"/>
  <c r="B55" i="1"/>
  <c r="D55" i="1" s="1"/>
  <c r="C55" i="1" s="1"/>
  <c r="F54" i="1"/>
  <c r="H54" i="1" s="1"/>
  <c r="G54" i="1" s="1"/>
  <c r="B54" i="1"/>
  <c r="D54" i="1" s="1"/>
  <c r="C54" i="1" s="1"/>
  <c r="H53" i="1"/>
  <c r="G53" i="1"/>
  <c r="F53" i="1"/>
  <c r="B53" i="1"/>
  <c r="D53" i="1" s="1"/>
  <c r="C53" i="1" s="1"/>
  <c r="F52" i="1"/>
  <c r="H52" i="1" s="1"/>
  <c r="G52" i="1" s="1"/>
  <c r="D52" i="1"/>
  <c r="C52" i="1" s="1"/>
  <c r="B52" i="1"/>
  <c r="F10" i="1"/>
  <c r="D19" i="1" s="1"/>
  <c r="F12" i="1" l="1"/>
  <c r="D17" i="1"/>
  <c r="D18" i="1"/>
</calcChain>
</file>

<file path=xl/sharedStrings.xml><?xml version="1.0" encoding="utf-8"?>
<sst xmlns="http://schemas.openxmlformats.org/spreadsheetml/2006/main" count="62" uniqueCount="34">
  <si>
    <r>
      <rPr>
        <sz val="16"/>
        <color theme="1"/>
        <rFont val="Arial Narrow"/>
        <family val="2"/>
      </rPr>
      <t xml:space="preserve">⚠️ Input only in </t>
    </r>
    <r>
      <rPr>
        <b/>
        <sz val="16"/>
        <color theme="1"/>
        <rFont val="Arial Narrow"/>
        <family val="2"/>
      </rPr>
      <t>yellow-highlighted</t>
    </r>
    <r>
      <rPr>
        <sz val="16"/>
        <color theme="1"/>
        <rFont val="Arial Narrow"/>
        <family val="2"/>
      </rPr>
      <t xml:space="preserve"> cells. Do not change other cells.</t>
    </r>
  </si>
  <si>
    <t>Sector Secrets Mastery - Position Sizing Guide</t>
  </si>
  <si>
    <t>Instructions</t>
  </si>
  <si>
    <t>Shared Parameters</t>
  </si>
  <si>
    <t>Data from the Shared Parameters section are used in the Contract Calculator sections and should not need changes very often</t>
  </si>
  <si>
    <t xml:space="preserve">Account Size: </t>
  </si>
  <si>
    <t>⬅️  In this line, enter your account size</t>
  </si>
  <si>
    <t xml:space="preserve">Desired Account Risk: </t>
  </si>
  <si>
    <t>(select from list)</t>
  </si>
  <si>
    <r>
      <rPr>
        <sz val="14"/>
        <color theme="1"/>
        <rFont val="Arial Narrow"/>
        <family val="2"/>
      </rPr>
      <t xml:space="preserve">⬅️  In this line, select your desired account risk from the drop-down list </t>
    </r>
    <r>
      <rPr>
        <b/>
        <sz val="14"/>
        <color theme="1"/>
        <rFont val="Arial Narrow"/>
        <family val="2"/>
      </rPr>
      <t>(Trade90x recommends 2-4%. 2% in choppy markets, up to 4% in very bullish markets.)</t>
    </r>
  </si>
  <si>
    <t>Potential Loss/Trade:</t>
  </si>
  <si>
    <t>(calculated)</t>
  </si>
  <si>
    <t>⬅️  In this line, DO NOT CHANGE the max acceptable loss per trade</t>
  </si>
  <si>
    <t xml:space="preserve">Stop Loss: </t>
  </si>
  <si>
    <r>
      <rPr>
        <sz val="14"/>
        <color theme="1"/>
        <rFont val="Arial Narrow"/>
        <family val="2"/>
      </rPr>
      <t xml:space="preserve">⬅️  In this line, select your desired stop loss (15%, 25%, 50%) from the drop-down list </t>
    </r>
    <r>
      <rPr>
        <b/>
        <sz val="14"/>
        <color theme="1"/>
        <rFont val="Arial Narrow"/>
        <family val="2"/>
      </rPr>
      <t>(Trade90x recommends 25%)</t>
    </r>
  </si>
  <si>
    <t xml:space="preserve">Maximum Budget per Trade: </t>
  </si>
  <si>
    <t>⬅️  In this line, DO NOT CHANGE your calculated maximum budget per trade</t>
  </si>
  <si>
    <t>CONTRACT CALCULATOR: 1 or more entries (AGG, MOD, CONS)</t>
  </si>
  <si>
    <t>% Split</t>
  </si>
  <si>
    <t>Budget</t>
  </si>
  <si>
    <t>Aggressive</t>
  </si>
  <si>
    <t xml:space="preserve">⬅️  In this line, view the calculated % of total budget </t>
  </si>
  <si>
    <t>Moderate</t>
  </si>
  <si>
    <t>Conservative</t>
  </si>
  <si>
    <r>
      <rPr>
        <b/>
        <sz val="18"/>
        <color theme="0"/>
        <rFont val="Arial Narrow"/>
        <family val="2"/>
      </rPr>
      <t xml:space="preserve">Appendix
</t>
    </r>
    <r>
      <rPr>
        <sz val="18"/>
        <color theme="0"/>
        <rFont val="Arial Narrow"/>
        <family val="2"/>
      </rPr>
      <t xml:space="preserve">(the tables below are </t>
    </r>
    <r>
      <rPr>
        <u/>
        <sz val="18"/>
        <color theme="0"/>
        <rFont val="Arial Narrow"/>
        <family val="2"/>
      </rPr>
      <t>not</t>
    </r>
    <r>
      <rPr>
        <sz val="18"/>
        <color theme="0"/>
        <rFont val="Arial Narrow"/>
        <family val="2"/>
      </rPr>
      <t xml:space="preserve"> used in the calcuations above)</t>
    </r>
  </si>
  <si>
    <t>5% Total Account Risk</t>
  </si>
  <si>
    <t>15% Stop Loss</t>
  </si>
  <si>
    <t>25% Stop Loss</t>
  </si>
  <si>
    <t>Account Size</t>
  </si>
  <si>
    <t>Maximum Budget Per Trade</t>
  </si>
  <si>
    <t xml:space="preserve">Stop Loss Per Trade </t>
  </si>
  <si>
    <t>2.5% Total Account Risk</t>
  </si>
  <si>
    <t xml:space="preserve">Total Account Risk: </t>
  </si>
  <si>
    <t>Stop Loss: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</si>
</sst>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0.0%"/>
  </numFmts>
  <fonts count="18" x14ac:knownFonts="1">
    <font>
      <sz val="10"/>
      <color rgb="FF000000"/>
      <name val="Arial"/>
      <scheme val="minor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b/>
      <sz val="18"/>
      <color theme="0"/>
      <name val="Arial Narrow"/>
      <family val="2"/>
    </font>
    <font>
      <sz val="10"/>
      <name val="Arial"/>
      <family val="2"/>
    </font>
    <font>
      <b/>
      <sz val="18"/>
      <color rgb="FFEFEFEF"/>
      <name val="Arial Narrow"/>
      <family val="2"/>
    </font>
    <font>
      <b/>
      <u/>
      <sz val="14"/>
      <color theme="1"/>
      <name val="Arial Narrow"/>
      <family val="2"/>
    </font>
    <font>
      <b/>
      <u/>
      <sz val="14"/>
      <color rgb="FFC55A11"/>
      <name val="Arial Narrow"/>
      <family val="2"/>
    </font>
    <font>
      <b/>
      <sz val="18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color rgb="FFC55A11"/>
      <name val="Arial Narrow"/>
      <family val="2"/>
    </font>
    <font>
      <i/>
      <sz val="14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rgb="FFC00000"/>
      <name val="Arial Narrow"/>
      <family val="2"/>
    </font>
    <font>
      <sz val="14"/>
      <color theme="0"/>
      <name val="Arial Narrow"/>
      <family val="2"/>
    </font>
    <font>
      <b/>
      <sz val="14"/>
      <color theme="0"/>
      <name val="Arial Narrow"/>
      <family val="2"/>
    </font>
    <font>
      <sz val="18"/>
      <color theme="0"/>
      <name val="Arial Narrow"/>
      <family val="2"/>
    </font>
    <font>
      <u/>
      <sz val="18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BEE925"/>
        <bgColor rgb="FFBEE925"/>
      </patternFill>
    </fill>
    <fill>
      <patternFill patternType="solid">
        <fgColor rgb="FFD8D8D8"/>
        <bgColor rgb="FFD8D8D8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left" vertical="top"/>
    </xf>
    <xf numFmtId="0" fontId="1" fillId="3" borderId="1" xfId="0" applyFont="1" applyFill="1" applyBorder="1"/>
    <xf numFmtId="20" fontId="6" fillId="2" borderId="1" xfId="0" applyNumberFormat="1" applyFont="1" applyFill="1" applyBorder="1" applyAlignment="1">
      <alignment horizontal="left" vertical="center" wrapText="1"/>
    </xf>
    <xf numFmtId="20" fontId="1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/>
    </xf>
    <xf numFmtId="0" fontId="1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vertical="center"/>
    </xf>
    <xf numFmtId="164" fontId="12" fillId="7" borderId="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" fillId="2" borderId="7" xfId="0" applyFont="1" applyFill="1" applyBorder="1"/>
    <xf numFmtId="0" fontId="14" fillId="4" borderId="5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9" fillId="2" borderId="11" xfId="0" applyFont="1" applyFill="1" applyBorder="1" applyAlignment="1">
      <alignment horizontal="right"/>
    </xf>
    <xf numFmtId="9" fontId="2" fillId="0" borderId="12" xfId="0" applyNumberFormat="1" applyFont="1" applyBorder="1" applyAlignment="1">
      <alignment horizontal="center"/>
    </xf>
    <xf numFmtId="164" fontId="12" fillId="7" borderId="12" xfId="0" applyNumberFormat="1" applyFont="1" applyFill="1" applyBorder="1" applyAlignment="1">
      <alignment horizontal="center"/>
    </xf>
    <xf numFmtId="0" fontId="11" fillId="2" borderId="13" xfId="0" applyFont="1" applyFill="1" applyBorder="1"/>
    <xf numFmtId="0" fontId="1" fillId="2" borderId="0" xfId="0" applyFont="1" applyFill="1"/>
    <xf numFmtId="0" fontId="1" fillId="2" borderId="14" xfId="0" applyFont="1" applyFill="1" applyBorder="1"/>
    <xf numFmtId="0" fontId="1" fillId="2" borderId="15" xfId="0" applyFont="1" applyFill="1" applyBorder="1"/>
    <xf numFmtId="9" fontId="2" fillId="0" borderId="6" xfId="0" applyNumberFormat="1" applyFont="1" applyBorder="1" applyAlignment="1">
      <alignment horizontal="center"/>
    </xf>
    <xf numFmtId="164" fontId="12" fillId="7" borderId="16" xfId="0" applyNumberFormat="1" applyFont="1" applyFill="1" applyBorder="1" applyAlignment="1">
      <alignment horizontal="center"/>
    </xf>
    <xf numFmtId="44" fontId="1" fillId="2" borderId="0" xfId="0" applyNumberFormat="1" applyFont="1" applyFill="1"/>
    <xf numFmtId="0" fontId="9" fillId="2" borderId="17" xfId="0" applyFont="1" applyFill="1" applyBorder="1" applyAlignment="1">
      <alignment horizontal="right"/>
    </xf>
    <xf numFmtId="0" fontId="11" fillId="2" borderId="18" xfId="0" applyFont="1" applyFill="1" applyBorder="1"/>
    <xf numFmtId="0" fontId="1" fillId="2" borderId="17" xfId="0" applyFont="1" applyFill="1" applyBorder="1" applyAlignment="1">
      <alignment horizontal="right"/>
    </xf>
    <xf numFmtId="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1" fillId="0" borderId="0" xfId="0" applyFont="1"/>
    <xf numFmtId="0" fontId="1" fillId="2" borderId="19" xfId="0" applyFont="1" applyFill="1" applyBorder="1"/>
    <xf numFmtId="0" fontId="1" fillId="2" borderId="20" xfId="0" applyFont="1" applyFill="1" applyBorder="1" applyAlignment="1">
      <alignment horizontal="right"/>
    </xf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/>
    <xf numFmtId="44" fontId="1" fillId="2" borderId="1" xfId="0" applyNumberFormat="1" applyFont="1" applyFill="1" applyBorder="1"/>
    <xf numFmtId="0" fontId="1" fillId="2" borderId="13" xfId="0" applyFont="1" applyFill="1" applyBorder="1"/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165" fontId="1" fillId="2" borderId="6" xfId="0" applyNumberFormat="1" applyFont="1" applyFill="1" applyBorder="1"/>
    <xf numFmtId="6" fontId="1" fillId="2" borderId="6" xfId="0" applyNumberFormat="1" applyFont="1" applyFill="1" applyBorder="1"/>
    <xf numFmtId="0" fontId="9" fillId="6" borderId="28" xfId="0" applyFont="1" applyFill="1" applyBorder="1"/>
    <xf numFmtId="0" fontId="9" fillId="6" borderId="29" xfId="0" applyFont="1" applyFill="1" applyBorder="1"/>
    <xf numFmtId="166" fontId="9" fillId="6" borderId="30" xfId="0" applyNumberFormat="1" applyFont="1" applyFill="1" applyBorder="1" applyAlignment="1">
      <alignment horizontal="left"/>
    </xf>
    <xf numFmtId="0" fontId="15" fillId="4" borderId="28" xfId="0" applyFont="1" applyFill="1" applyBorder="1"/>
    <xf numFmtId="0" fontId="15" fillId="4" borderId="29" xfId="0" applyFont="1" applyFill="1" applyBorder="1"/>
    <xf numFmtId="9" fontId="15" fillId="4" borderId="30" xfId="0" applyNumberFormat="1" applyFont="1" applyFill="1" applyBorder="1" applyAlignment="1">
      <alignment horizontal="left"/>
    </xf>
    <xf numFmtId="0" fontId="9" fillId="6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15" fillId="5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8" fillId="6" borderId="2" xfId="0" quotePrefix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/>
    </xf>
    <xf numFmtId="0" fontId="4" fillId="0" borderId="25" xfId="0" applyFont="1" applyBorder="1"/>
    <xf numFmtId="0" fontId="4" fillId="0" borderId="26" xfId="0" applyFont="1" applyBorder="1"/>
    <xf numFmtId="164" fontId="2" fillId="3" borderId="5" xfId="0" applyNumberFormat="1" applyFont="1" applyFill="1" applyBorder="1" applyAlignment="1" applyProtection="1">
      <alignment horizontal="center"/>
      <protection locked="0"/>
    </xf>
    <xf numFmtId="9" fontId="2" fillId="3" borderId="6" xfId="0" applyNumberFormat="1" applyFont="1" applyFill="1" applyBorder="1" applyAlignment="1" applyProtection="1">
      <alignment horizontal="center" vertical="center"/>
      <protection locked="0"/>
    </xf>
    <xf numFmtId="9" fontId="2" fillId="3" borderId="6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200025</xdr:rowOff>
    </xdr:from>
    <xdr:ext cx="2962275" cy="7429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0"/>
  <sheetViews>
    <sheetView showGridLines="0" tabSelected="1" workbookViewId="0">
      <selection activeCell="F11" sqref="F11"/>
    </sheetView>
  </sheetViews>
  <sheetFormatPr baseColWidth="10" defaultColWidth="12.6640625" defaultRowHeight="15.75" customHeight="1" x14ac:dyDescent="0.15"/>
  <cols>
    <col min="1" max="1" width="7.6640625" customWidth="1"/>
    <col min="2" max="2" width="14.5" customWidth="1"/>
    <col min="3" max="3" width="11.6640625" customWidth="1"/>
    <col min="4" max="4" width="11.5" customWidth="1"/>
    <col min="5" max="5" width="11.6640625" customWidth="1"/>
    <col min="6" max="6" width="13.83203125" customWidth="1"/>
    <col min="7" max="7" width="11.6640625" customWidth="1"/>
    <col min="8" max="8" width="11.5" customWidth="1"/>
    <col min="9" max="9" width="7" customWidth="1"/>
    <col min="10" max="10" width="11.33203125" customWidth="1"/>
    <col min="11" max="11" width="14.33203125" customWidth="1"/>
    <col min="12" max="12" width="12.1640625" customWidth="1"/>
    <col min="13" max="13" width="7.6640625" customWidth="1"/>
    <col min="14" max="14" width="12.1640625" customWidth="1"/>
    <col min="15" max="15" width="14.6640625" customWidth="1"/>
    <col min="16" max="16" width="12.6640625" customWidth="1"/>
    <col min="17" max="26" width="7.6640625" customWidth="1"/>
  </cols>
  <sheetData>
    <row r="1" spans="1:26" ht="6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">
      <c r="A3" s="1"/>
      <c r="B3" s="2" t="s">
        <v>0</v>
      </c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2">
      <c r="A5" s="1"/>
      <c r="B5" s="65" t="s">
        <v>1</v>
      </c>
      <c r="C5" s="62"/>
      <c r="D5" s="62"/>
      <c r="E5" s="62"/>
      <c r="F5" s="62"/>
      <c r="G5" s="62"/>
      <c r="H5" s="63"/>
      <c r="I5" s="1"/>
      <c r="J5" s="66" t="s">
        <v>2</v>
      </c>
      <c r="K5" s="62"/>
      <c r="L5" s="62"/>
      <c r="M5" s="62"/>
      <c r="N5" s="62"/>
      <c r="O5" s="62"/>
      <c r="P5" s="63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">
      <c r="A6" s="1"/>
      <c r="B6" s="1"/>
      <c r="C6" s="1"/>
      <c r="D6" s="1"/>
      <c r="E6" s="1"/>
      <c r="F6" s="1"/>
      <c r="G6" s="1"/>
      <c r="H6" s="1"/>
      <c r="I6" s="1"/>
      <c r="J6" s="4"/>
      <c r="K6" s="5"/>
      <c r="L6" s="5"/>
      <c r="M6" s="5"/>
      <c r="N6" s="5"/>
      <c r="O6" s="5"/>
      <c r="P6" s="5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6"/>
      <c r="B7" s="67" t="s">
        <v>3</v>
      </c>
      <c r="C7" s="62"/>
      <c r="D7" s="62"/>
      <c r="E7" s="62"/>
      <c r="F7" s="62"/>
      <c r="G7" s="62"/>
      <c r="H7" s="63"/>
      <c r="I7" s="1"/>
      <c r="J7" s="7" t="s">
        <v>4</v>
      </c>
      <c r="K7" s="8"/>
      <c r="L7" s="8"/>
      <c r="M7" s="8"/>
      <c r="N7" s="8"/>
      <c r="O7" s="8"/>
      <c r="P7" s="8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">
      <c r="A8" s="9"/>
      <c r="B8" s="1"/>
      <c r="C8" s="1"/>
      <c r="D8" s="1"/>
      <c r="E8" s="10" t="s">
        <v>5</v>
      </c>
      <c r="F8" s="72">
        <v>10000</v>
      </c>
      <c r="G8" s="11"/>
      <c r="H8" s="1"/>
      <c r="I8" s="1"/>
      <c r="J8" s="12" t="s">
        <v>6</v>
      </c>
      <c r="K8" s="8"/>
      <c r="L8" s="8"/>
      <c r="M8" s="8"/>
      <c r="N8" s="8"/>
      <c r="O8" s="8"/>
      <c r="P8" s="8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">
      <c r="A9" s="9"/>
      <c r="B9" s="1"/>
      <c r="C9" s="1"/>
      <c r="D9" s="1"/>
      <c r="E9" s="13" t="s">
        <v>7</v>
      </c>
      <c r="F9" s="73">
        <v>0.05</v>
      </c>
      <c r="G9" s="14" t="s">
        <v>8</v>
      </c>
      <c r="H9" s="1"/>
      <c r="I9" s="1"/>
      <c r="J9" s="12" t="s">
        <v>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9"/>
      <c r="B10" s="1"/>
      <c r="C10" s="1"/>
      <c r="D10" s="1"/>
      <c r="E10" s="10" t="s">
        <v>10</v>
      </c>
      <c r="F10" s="15">
        <f>F8*F9</f>
        <v>500</v>
      </c>
      <c r="G10" s="11" t="s">
        <v>11</v>
      </c>
      <c r="H10" s="1"/>
      <c r="I10" s="1"/>
      <c r="J10" s="16" t="s">
        <v>12</v>
      </c>
      <c r="K10" s="8"/>
      <c r="L10" s="8"/>
      <c r="M10" s="8"/>
      <c r="N10" s="8"/>
      <c r="O10" s="8"/>
      <c r="P10" s="8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">
      <c r="A11" s="9"/>
      <c r="B11" s="1"/>
      <c r="C11" s="1"/>
      <c r="D11" s="1"/>
      <c r="E11" s="10" t="s">
        <v>13</v>
      </c>
      <c r="F11" s="74">
        <v>0.5</v>
      </c>
      <c r="G11" s="14" t="s">
        <v>8</v>
      </c>
      <c r="H11" s="1"/>
      <c r="I11" s="1"/>
      <c r="J11" s="16" t="s">
        <v>14</v>
      </c>
      <c r="K11" s="1"/>
      <c r="L11" s="1"/>
      <c r="M11" s="1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">
      <c r="A12" s="9"/>
      <c r="B12" s="1"/>
      <c r="C12" s="1"/>
      <c r="D12" s="1"/>
      <c r="E12" s="10" t="s">
        <v>15</v>
      </c>
      <c r="F12" s="15">
        <f>F10*F11</f>
        <v>250</v>
      </c>
      <c r="G12" s="11" t="s">
        <v>11</v>
      </c>
      <c r="H12" s="18"/>
      <c r="I12" s="1"/>
      <c r="J12" s="16" t="s">
        <v>16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67" t="s">
        <v>17</v>
      </c>
      <c r="C15" s="62"/>
      <c r="D15" s="62"/>
      <c r="E15" s="62"/>
      <c r="F15" s="62"/>
      <c r="G15" s="62"/>
      <c r="H15" s="6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">
      <c r="A16" s="9"/>
      <c r="B16" s="19"/>
      <c r="C16" s="20" t="s">
        <v>18</v>
      </c>
      <c r="D16" s="20" t="s">
        <v>19</v>
      </c>
      <c r="E16" s="21"/>
      <c r="F16" s="22"/>
      <c r="G16" s="1"/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">
      <c r="A17" s="9"/>
      <c r="B17" s="24" t="s">
        <v>20</v>
      </c>
      <c r="C17" s="25">
        <v>0.15</v>
      </c>
      <c r="D17" s="26">
        <f t="shared" ref="D17:D19" si="0">C17*$F$10</f>
        <v>75</v>
      </c>
      <c r="E17" s="27" t="s">
        <v>11</v>
      </c>
      <c r="F17" s="28"/>
      <c r="G17" s="29"/>
      <c r="H17" s="30"/>
      <c r="I17" s="1"/>
      <c r="J17" s="16" t="s">
        <v>21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">
      <c r="A18" s="9"/>
      <c r="B18" s="24" t="s">
        <v>22</v>
      </c>
      <c r="C18" s="31">
        <v>0.25</v>
      </c>
      <c r="D18" s="32">
        <f t="shared" si="0"/>
        <v>125</v>
      </c>
      <c r="E18" s="27" t="s">
        <v>11</v>
      </c>
      <c r="F18" s="33"/>
      <c r="G18" s="29"/>
      <c r="H18" s="30"/>
      <c r="I18" s="1"/>
      <c r="J18" s="16" t="s">
        <v>21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">
      <c r="A19" s="9"/>
      <c r="B19" s="34" t="s">
        <v>23</v>
      </c>
      <c r="C19" s="31">
        <v>0.5</v>
      </c>
      <c r="D19" s="15">
        <f t="shared" si="0"/>
        <v>250</v>
      </c>
      <c r="E19" s="35" t="s">
        <v>11</v>
      </c>
      <c r="F19" s="28"/>
      <c r="G19" s="29"/>
      <c r="H19" s="30"/>
      <c r="I19" s="1"/>
      <c r="J19" s="16" t="s">
        <v>21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">
      <c r="A20" s="9"/>
      <c r="B20" s="36"/>
      <c r="C20" s="37"/>
      <c r="D20" s="38"/>
      <c r="E20" s="39"/>
      <c r="F20" s="40"/>
      <c r="G20" s="1"/>
      <c r="H20" s="30"/>
      <c r="I20" s="1"/>
      <c r="J20" s="1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">
      <c r="A21" s="1"/>
      <c r="B21" s="41"/>
      <c r="C21" s="42"/>
      <c r="D21" s="42"/>
      <c r="E21" s="42"/>
      <c r="F21" s="43"/>
      <c r="G21" s="43"/>
      <c r="H21" s="4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">
      <c r="A22" s="1"/>
      <c r="B22" s="45"/>
      <c r="C22" s="45"/>
      <c r="D22" s="46"/>
      <c r="E22" s="1"/>
      <c r="F22" s="1"/>
      <c r="G22" s="4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1.75" customHeight="1" x14ac:dyDescent="0.2">
      <c r="A23" s="1"/>
      <c r="B23" s="68" t="s">
        <v>24</v>
      </c>
      <c r="C23" s="62"/>
      <c r="D23" s="62"/>
      <c r="E23" s="62"/>
      <c r="F23" s="62"/>
      <c r="G23" s="62"/>
      <c r="H23" s="6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">
      <c r="A25" s="1"/>
      <c r="B25" s="61" t="s">
        <v>25</v>
      </c>
      <c r="C25" s="62"/>
      <c r="D25" s="63"/>
      <c r="E25" s="1"/>
      <c r="F25" s="61" t="s">
        <v>25</v>
      </c>
      <c r="G25" s="62"/>
      <c r="H25" s="6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">
      <c r="A26" s="1"/>
      <c r="B26" s="69" t="s">
        <v>26</v>
      </c>
      <c r="C26" s="70"/>
      <c r="D26" s="71"/>
      <c r="E26" s="1"/>
      <c r="F26" s="64" t="s">
        <v>27</v>
      </c>
      <c r="G26" s="62"/>
      <c r="H26" s="6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">
      <c r="A27" s="48"/>
      <c r="B27" s="49" t="s">
        <v>28</v>
      </c>
      <c r="C27" s="50" t="s">
        <v>29</v>
      </c>
      <c r="D27" s="50" t="s">
        <v>30</v>
      </c>
      <c r="E27" s="29"/>
      <c r="F27" s="51" t="s">
        <v>28</v>
      </c>
      <c r="G27" s="52" t="s">
        <v>29</v>
      </c>
      <c r="H27" s="52" t="s">
        <v>30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">
      <c r="A28" s="1"/>
      <c r="B28" s="53">
        <v>1000</v>
      </c>
      <c r="C28" s="54">
        <v>334</v>
      </c>
      <c r="D28" s="54">
        <v>50</v>
      </c>
      <c r="E28" s="1"/>
      <c r="F28" s="53">
        <v>1000</v>
      </c>
      <c r="G28" s="54">
        <v>200</v>
      </c>
      <c r="H28" s="54">
        <v>50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">
      <c r="A29" s="1"/>
      <c r="B29" s="53">
        <v>2500</v>
      </c>
      <c r="C29" s="54">
        <v>834</v>
      </c>
      <c r="D29" s="54">
        <v>125</v>
      </c>
      <c r="E29" s="1"/>
      <c r="F29" s="53">
        <v>2500</v>
      </c>
      <c r="G29" s="54">
        <v>500</v>
      </c>
      <c r="H29" s="54">
        <v>125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">
      <c r="A30" s="1"/>
      <c r="B30" s="53">
        <v>5000</v>
      </c>
      <c r="C30" s="54">
        <v>1667</v>
      </c>
      <c r="D30" s="54">
        <v>250</v>
      </c>
      <c r="E30" s="1"/>
      <c r="F30" s="53">
        <v>5000</v>
      </c>
      <c r="G30" s="54">
        <v>1000</v>
      </c>
      <c r="H30" s="54">
        <v>250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">
      <c r="A31" s="1"/>
      <c r="B31" s="53">
        <v>10000</v>
      </c>
      <c r="C31" s="54">
        <v>3334</v>
      </c>
      <c r="D31" s="54">
        <v>500</v>
      </c>
      <c r="E31" s="1"/>
      <c r="F31" s="53">
        <v>10000</v>
      </c>
      <c r="G31" s="54">
        <v>2000</v>
      </c>
      <c r="H31" s="54">
        <v>500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">
      <c r="A32" s="1"/>
      <c r="B32" s="53">
        <v>25000</v>
      </c>
      <c r="C32" s="54">
        <v>8334</v>
      </c>
      <c r="D32" s="54">
        <v>1250</v>
      </c>
      <c r="E32" s="1"/>
      <c r="F32" s="53">
        <v>25000</v>
      </c>
      <c r="G32" s="54">
        <v>5000</v>
      </c>
      <c r="H32" s="54">
        <v>1250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">
      <c r="A33" s="1"/>
      <c r="B33" s="53">
        <v>50000</v>
      </c>
      <c r="C33" s="54">
        <v>16667</v>
      </c>
      <c r="D33" s="54">
        <v>2500</v>
      </c>
      <c r="E33" s="1"/>
      <c r="F33" s="53">
        <v>50000</v>
      </c>
      <c r="G33" s="54">
        <v>10000</v>
      </c>
      <c r="H33" s="54">
        <v>2500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">
      <c r="A34" s="1"/>
      <c r="B34" s="53">
        <v>100000</v>
      </c>
      <c r="C34" s="54">
        <v>33334</v>
      </c>
      <c r="D34" s="54">
        <v>5000</v>
      </c>
      <c r="E34" s="1"/>
      <c r="F34" s="53">
        <v>100000</v>
      </c>
      <c r="G34" s="54">
        <v>20000</v>
      </c>
      <c r="H34" s="54">
        <v>5000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">
      <c r="A37" s="1"/>
      <c r="B37" s="61" t="s">
        <v>31</v>
      </c>
      <c r="C37" s="62"/>
      <c r="D37" s="63"/>
      <c r="E37" s="1"/>
      <c r="F37" s="61" t="s">
        <v>31</v>
      </c>
      <c r="G37" s="62"/>
      <c r="H37" s="6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">
      <c r="A38" s="1"/>
      <c r="B38" s="64" t="s">
        <v>26</v>
      </c>
      <c r="C38" s="62"/>
      <c r="D38" s="63"/>
      <c r="E38" s="1"/>
      <c r="F38" s="64" t="s">
        <v>27</v>
      </c>
      <c r="G38" s="62"/>
      <c r="H38" s="6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">
      <c r="A39" s="1"/>
      <c r="B39" s="51" t="s">
        <v>28</v>
      </c>
      <c r="C39" s="52" t="s">
        <v>29</v>
      </c>
      <c r="D39" s="52" t="s">
        <v>30</v>
      </c>
      <c r="E39" s="1"/>
      <c r="F39" s="51" t="s">
        <v>28</v>
      </c>
      <c r="G39" s="52" t="s">
        <v>29</v>
      </c>
      <c r="H39" s="52" t="s">
        <v>30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">
      <c r="A40" s="1"/>
      <c r="B40" s="53">
        <v>1000</v>
      </c>
      <c r="C40" s="54">
        <v>167</v>
      </c>
      <c r="D40" s="54">
        <v>25</v>
      </c>
      <c r="E40" s="1"/>
      <c r="F40" s="53">
        <v>1000</v>
      </c>
      <c r="G40" s="54">
        <v>100</v>
      </c>
      <c r="H40" s="54">
        <v>25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">
      <c r="A41" s="1"/>
      <c r="B41" s="53">
        <v>2500</v>
      </c>
      <c r="C41" s="54">
        <v>420</v>
      </c>
      <c r="D41" s="54">
        <v>62.5</v>
      </c>
      <c r="E41" s="1"/>
      <c r="F41" s="53">
        <v>2500</v>
      </c>
      <c r="G41" s="54">
        <v>250</v>
      </c>
      <c r="H41" s="54">
        <v>62.5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">
      <c r="A42" s="1"/>
      <c r="B42" s="53">
        <v>5000</v>
      </c>
      <c r="C42" s="54">
        <v>834</v>
      </c>
      <c r="D42" s="54">
        <v>125</v>
      </c>
      <c r="E42" s="1"/>
      <c r="F42" s="53">
        <v>5000</v>
      </c>
      <c r="G42" s="54">
        <v>500</v>
      </c>
      <c r="H42" s="54">
        <v>125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">
      <c r="A43" s="1"/>
      <c r="B43" s="53">
        <v>10000</v>
      </c>
      <c r="C43" s="54">
        <v>1667</v>
      </c>
      <c r="D43" s="54">
        <v>250</v>
      </c>
      <c r="E43" s="1"/>
      <c r="F43" s="53">
        <v>10000</v>
      </c>
      <c r="G43" s="54">
        <v>1000</v>
      </c>
      <c r="H43" s="54">
        <v>250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">
      <c r="A44" s="1"/>
      <c r="B44" s="53">
        <v>25000</v>
      </c>
      <c r="C44" s="54">
        <v>4167</v>
      </c>
      <c r="D44" s="54">
        <v>625</v>
      </c>
      <c r="E44" s="1"/>
      <c r="F44" s="53">
        <v>25000</v>
      </c>
      <c r="G44" s="54">
        <v>2500</v>
      </c>
      <c r="H44" s="54">
        <v>625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">
      <c r="A45" s="1"/>
      <c r="B45" s="53">
        <v>50000</v>
      </c>
      <c r="C45" s="54">
        <v>8334</v>
      </c>
      <c r="D45" s="54">
        <v>1250</v>
      </c>
      <c r="E45" s="1"/>
      <c r="F45" s="53">
        <v>50000</v>
      </c>
      <c r="G45" s="54">
        <v>5000</v>
      </c>
      <c r="H45" s="54">
        <v>1250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">
      <c r="A46" s="1"/>
      <c r="B46" s="53">
        <v>100000</v>
      </c>
      <c r="C46" s="54">
        <v>16667</v>
      </c>
      <c r="D46" s="54">
        <v>2500</v>
      </c>
      <c r="E46" s="1"/>
      <c r="F46" s="53">
        <v>100000</v>
      </c>
      <c r="G46" s="54">
        <v>10000</v>
      </c>
      <c r="H46" s="54">
        <v>2500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">
      <c r="A49" s="1"/>
      <c r="B49" s="55" t="s">
        <v>32</v>
      </c>
      <c r="C49" s="56"/>
      <c r="D49" s="57">
        <v>0.03</v>
      </c>
      <c r="E49" s="1"/>
      <c r="F49" s="55" t="s">
        <v>32</v>
      </c>
      <c r="G49" s="56"/>
      <c r="H49" s="57">
        <v>0.03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">
      <c r="A50" s="1"/>
      <c r="B50" s="58" t="s">
        <v>33</v>
      </c>
      <c r="C50" s="59"/>
      <c r="D50" s="60">
        <v>0.15</v>
      </c>
      <c r="E50" s="1"/>
      <c r="F50" s="58" t="s">
        <v>33</v>
      </c>
      <c r="G50" s="59"/>
      <c r="H50" s="60">
        <v>0.25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">
      <c r="A51" s="1"/>
      <c r="B51" s="51" t="s">
        <v>28</v>
      </c>
      <c r="C51" s="52" t="s">
        <v>29</v>
      </c>
      <c r="D51" s="52" t="s">
        <v>30</v>
      </c>
      <c r="E51" s="1"/>
      <c r="F51" s="51" t="s">
        <v>28</v>
      </c>
      <c r="G51" s="52" t="s">
        <v>29</v>
      </c>
      <c r="H51" s="52" t="s">
        <v>30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">
      <c r="A52" s="1"/>
      <c r="B52" s="53">
        <f t="shared" ref="B52:B58" si="1">B28</f>
        <v>1000</v>
      </c>
      <c r="C52" s="54">
        <f t="shared" ref="C52:C58" si="2">D52/$D$50</f>
        <v>200</v>
      </c>
      <c r="D52" s="54">
        <f t="shared" ref="D52:D58" si="3">$D$49*B52</f>
        <v>30</v>
      </c>
      <c r="E52" s="1"/>
      <c r="F52" s="53">
        <f t="shared" ref="F52:F58" si="4">F28</f>
        <v>1000</v>
      </c>
      <c r="G52" s="54">
        <f t="shared" ref="G52:G58" si="5">H52/$H$50</f>
        <v>120</v>
      </c>
      <c r="H52" s="54">
        <f t="shared" ref="H52:H58" si="6">$H$49*F52</f>
        <v>30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">
      <c r="A53" s="1"/>
      <c r="B53" s="53">
        <f t="shared" si="1"/>
        <v>2500</v>
      </c>
      <c r="C53" s="54">
        <f t="shared" si="2"/>
        <v>500</v>
      </c>
      <c r="D53" s="54">
        <f t="shared" si="3"/>
        <v>75</v>
      </c>
      <c r="E53" s="1"/>
      <c r="F53" s="53">
        <f t="shared" si="4"/>
        <v>2500</v>
      </c>
      <c r="G53" s="54">
        <f t="shared" si="5"/>
        <v>300</v>
      </c>
      <c r="H53" s="54">
        <f t="shared" si="6"/>
        <v>75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">
      <c r="A54" s="1"/>
      <c r="B54" s="53">
        <f t="shared" si="1"/>
        <v>5000</v>
      </c>
      <c r="C54" s="54">
        <f t="shared" si="2"/>
        <v>1000</v>
      </c>
      <c r="D54" s="54">
        <f t="shared" si="3"/>
        <v>150</v>
      </c>
      <c r="E54" s="1"/>
      <c r="F54" s="53">
        <f t="shared" si="4"/>
        <v>5000</v>
      </c>
      <c r="G54" s="54">
        <f t="shared" si="5"/>
        <v>600</v>
      </c>
      <c r="H54" s="54">
        <f t="shared" si="6"/>
        <v>150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">
      <c r="A55" s="1"/>
      <c r="B55" s="53">
        <f t="shared" si="1"/>
        <v>10000</v>
      </c>
      <c r="C55" s="54">
        <f t="shared" si="2"/>
        <v>2000</v>
      </c>
      <c r="D55" s="54">
        <f t="shared" si="3"/>
        <v>300</v>
      </c>
      <c r="E55" s="10"/>
      <c r="F55" s="53">
        <f t="shared" si="4"/>
        <v>10000</v>
      </c>
      <c r="G55" s="54">
        <f t="shared" si="5"/>
        <v>1200</v>
      </c>
      <c r="H55" s="54">
        <f t="shared" si="6"/>
        <v>300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">
      <c r="A56" s="1"/>
      <c r="B56" s="53">
        <f t="shared" si="1"/>
        <v>25000</v>
      </c>
      <c r="C56" s="54">
        <f t="shared" si="2"/>
        <v>5000</v>
      </c>
      <c r="D56" s="54">
        <f t="shared" si="3"/>
        <v>750</v>
      </c>
      <c r="E56" s="1"/>
      <c r="F56" s="53">
        <f t="shared" si="4"/>
        <v>25000</v>
      </c>
      <c r="G56" s="54">
        <f t="shared" si="5"/>
        <v>3000</v>
      </c>
      <c r="H56" s="54">
        <f t="shared" si="6"/>
        <v>750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">
      <c r="A57" s="1"/>
      <c r="B57" s="53">
        <f t="shared" si="1"/>
        <v>50000</v>
      </c>
      <c r="C57" s="54">
        <f t="shared" si="2"/>
        <v>10000</v>
      </c>
      <c r="D57" s="54">
        <f t="shared" si="3"/>
        <v>1500</v>
      </c>
      <c r="E57" s="1"/>
      <c r="F57" s="53">
        <f t="shared" si="4"/>
        <v>50000</v>
      </c>
      <c r="G57" s="54">
        <f t="shared" si="5"/>
        <v>6000</v>
      </c>
      <c r="H57" s="54">
        <f t="shared" si="6"/>
        <v>1500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">
      <c r="A58" s="1"/>
      <c r="B58" s="53">
        <f t="shared" si="1"/>
        <v>100000</v>
      </c>
      <c r="C58" s="54">
        <f t="shared" si="2"/>
        <v>20000</v>
      </c>
      <c r="D58" s="54">
        <f t="shared" si="3"/>
        <v>3000</v>
      </c>
      <c r="E58" s="1"/>
      <c r="F58" s="53">
        <f t="shared" si="4"/>
        <v>100000</v>
      </c>
      <c r="G58" s="54">
        <f t="shared" si="5"/>
        <v>12000</v>
      </c>
      <c r="H58" s="54">
        <f t="shared" si="6"/>
        <v>3000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</sheetData>
  <sheetProtection algorithmName="SHA-512" hashValue="qdEEEL4QpMYVsBmkK6Z9wpzpcotE7LARHJIzTcP6nSzzsS014jVSxnRfzkQPWLnnrLVaJYosrxYPX71twfphbQ==" saltValue="4qDBLblNrP0rgSMG6oNJKg==" spinCount="100000" sheet="1" objects="1" scenarios="1"/>
  <mergeCells count="13">
    <mergeCell ref="B5:H5"/>
    <mergeCell ref="J5:P5"/>
    <mergeCell ref="B7:H7"/>
    <mergeCell ref="B15:H15"/>
    <mergeCell ref="B23:H23"/>
    <mergeCell ref="F25:H25"/>
    <mergeCell ref="F26:H26"/>
    <mergeCell ref="B37:D37"/>
    <mergeCell ref="F37:H37"/>
    <mergeCell ref="B38:D38"/>
    <mergeCell ref="F38:H38"/>
    <mergeCell ref="B25:D25"/>
    <mergeCell ref="B26:D26"/>
  </mergeCells>
  <dataValidations count="2">
    <dataValidation type="list" allowBlank="1" showErrorMessage="1" sqref="F9" xr:uid="{00000000-0002-0000-0000-000000000000}">
      <formula1>"5%,4%,3%,2.5%,2%,1%"</formula1>
    </dataValidation>
    <dataValidation type="list" allowBlank="1" showErrorMessage="1" sqref="F11" xr:uid="{00000000-0002-0000-0000-000001000000}">
      <formula1>"15%,25%,50%"</formula1>
    </dataValidation>
  </dataValidation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Analyzer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 Davis</cp:lastModifiedBy>
  <dcterms:modified xsi:type="dcterms:W3CDTF">2026-02-12T14:38:38Z</dcterms:modified>
</cp:coreProperties>
</file>